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равочник_работ_и_услуг">OFFSET([1]СпрРабУсл!$A$1:$A$65535,,,COUNTA([1]СпрРабУсл!$A$1:$A$65535))</definedName>
  </definedNames>
  <calcPr calcId="152511"/>
</workbook>
</file>

<file path=xl/calcChain.xml><?xml version="1.0" encoding="utf-8"?>
<calcChain xmlns="http://schemas.openxmlformats.org/spreadsheetml/2006/main">
  <c r="F51" i="1" l="1"/>
  <c r="F37" i="1"/>
  <c r="I54" i="1" l="1"/>
  <c r="I3" i="1" s="1"/>
  <c r="G59" i="1" l="1"/>
  <c r="G58" i="1"/>
  <c r="G51" i="1"/>
  <c r="G50" i="1"/>
  <c r="G49" i="1"/>
  <c r="G47" i="1"/>
  <c r="G46" i="1"/>
  <c r="G45" i="1"/>
  <c r="G37" i="1"/>
  <c r="G34" i="1"/>
  <c r="G33" i="1"/>
  <c r="G32" i="1"/>
  <c r="G21" i="1"/>
  <c r="G15" i="1"/>
  <c r="G13" i="1"/>
  <c r="G7" i="1"/>
  <c r="F59" i="1" l="1"/>
  <c r="D60" i="1" s="1"/>
  <c r="I58" i="1"/>
  <c r="D52" i="1"/>
  <c r="I50" i="1"/>
  <c r="I49" i="1"/>
  <c r="I47" i="1"/>
  <c r="I46" i="1"/>
  <c r="I45" i="1"/>
  <c r="I37" i="1"/>
  <c r="I34" i="1"/>
  <c r="I33" i="1"/>
  <c r="I32" i="1"/>
  <c r="I51" i="1" l="1"/>
  <c r="I59" i="1"/>
  <c r="D38" i="1"/>
  <c r="I15" i="1" l="1"/>
  <c r="I13" i="1"/>
  <c r="I7" i="1"/>
  <c r="F21" i="1"/>
  <c r="D22" i="1" s="1"/>
  <c r="I21" i="1" l="1"/>
  <c r="A8" i="1"/>
  <c r="A9" i="1" s="1"/>
  <c r="A10" i="1" s="1"/>
  <c r="A13" i="1" s="1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Количество дней
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Количество дней
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Количество дней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Количество дней
</t>
        </r>
      </text>
    </comment>
  </commentList>
</comments>
</file>

<file path=xl/sharedStrings.xml><?xml version="1.0" encoding="utf-8"?>
<sst xmlns="http://schemas.openxmlformats.org/spreadsheetml/2006/main" count="243" uniqueCount="55">
  <si>
    <t>Кол-во</t>
  </si>
  <si>
    <t xml:space="preserve">Объем </t>
  </si>
  <si>
    <t>Работа (услуга)</t>
  </si>
  <si>
    <t>Итого-стоимость, руб. в год</t>
  </si>
  <si>
    <t>Цена, руб. /за единицу</t>
  </si>
  <si>
    <t>Единица езмерения</t>
  </si>
  <si>
    <t>Вид обслуживания</t>
  </si>
  <si>
    <t>содержание</t>
  </si>
  <si>
    <t>Тариф за содержание и тек. ремонт</t>
  </si>
  <si>
    <t>Расчётная площадь (площадь на которую расчитывается тариф)</t>
  </si>
  <si>
    <t xml:space="preserve">Периодичность </t>
  </si>
  <si>
    <t>Итого по разделу:</t>
  </si>
  <si>
    <t>Цена на 1 кв.м., руб/месяц</t>
  </si>
  <si>
    <t>ИТОГОВАЯ ГОДОВАЯ СТОИМОСТЬ В т.ч. НДС 18%</t>
  </si>
  <si>
    <t>III</t>
  </si>
  <si>
    <t>IV</t>
  </si>
  <si>
    <t xml:space="preserve">Работы, выполняемые для надлежащего содержания несущих конструкций и конструктивных элементов многоквартирного дома </t>
  </si>
  <si>
    <t>I</t>
  </si>
  <si>
    <t>II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</si>
  <si>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</si>
  <si>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</si>
  <si>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</si>
  <si>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</si>
  <si>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перегородок в многоквартирных домах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</si>
  <si>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</si>
  <si>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</si>
  <si>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</si>
  <si>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</si>
  <si>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</si>
  <si>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</si>
  <si>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мусоропроводов многоквартирных домов:</t>
  </si>
  <si>
    <t>Работы, выполняемые в целях надлежащего содержания систем вентиляции и дымоудаления многоквартирных домов:</t>
  </si>
  <si>
    <t>-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</si>
  <si>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</si>
  <si>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и ремонта лифта (лифтов) в многоквартирном доме:</t>
  </si>
  <si>
    <t>Работы, выполняемые в целях надлежащего содержания печей, каминов и очагов в многоквартирных домах: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</si>
  <si>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</si>
  <si>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кв.м. общей площади</t>
  </si>
  <si>
    <t>Работы, выполняемые в целях надлежащего содержания колонн и столбов многоквартирных домов:</t>
  </si>
  <si>
    <t>Расходы на содержание управляющей компании</t>
  </si>
  <si>
    <t>Работы по обеспечению вывоза бытовых отходов, в том числе откачке жидких бытовых отходов:</t>
  </si>
  <si>
    <t>Работы и услуги по содержанию иного общего имущества в многоквартирном доме</t>
  </si>
  <si>
    <t>ежемесячно</t>
  </si>
  <si>
    <t xml:space="preserve"> Расчет размера платы (смета) по перечню работ и услуг по содержанию и текущему ремонту общего имущества многоквартирного дома по адресу 140054, Московская обл., г.Котельники, Яничкин пр., д. 12, корп. 4 на период с 01.01.2020 г по 31.12.2020 г</t>
  </si>
  <si>
    <t>Работы по содержанию придомовой территории в теплый период года: подметание твердых покрытий, уборка мусора, стрижка газонов, вывоз и утилизация скошенной травы, полив газонов</t>
  </si>
  <si>
    <t>Работы по содержанию помещений, входящих в состав общего имущества в многоквартирном доме:  очистка технического подполья, устранение последствий  протечек канализаций, заделка и герметизация швов вводов инженерных коммуникаций.</t>
  </si>
  <si>
    <t xml:space="preserve">Работы, выполняемые в целях надлежащего содержания электрооборудования в многоквартирном доме: проведение ежедневных осмотров, техническое содержание оборудования ВРУ, плановое техническое обслуживание, техническое освидетельствование, проведение электроизмерительных работ сопротивления изоляции сети, снятие и обработка показаний ОДПУ, замена неисправных светильников в т.ч. уличного освещения. 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</si>
  <si>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 контроль расходов ресурсов по ОДПУ ХВС и ГВС, контроль работоспособности. Осмотры, промывка, испытания систем. Ремонт запорно-регулирующей арматуры.</t>
  </si>
  <si>
    <t>Общие работы, выполняемые для надлежащего содержания систем теплоснабжения (отопления и горячего водоснгабжения) в многоквартирных домах: ежедневный контроль расходов ресурсов по ОДПУ теплоснабжения, техническое обслуживание теплосчетчика. Осмотр, промывка, испытания системы. Ремонт запорно-регулирующей арматуры.</t>
  </si>
  <si>
    <t xml:space="preserve">Работы, выполняемые в зданиях с подвалами: </t>
  </si>
  <si>
    <t>Работы, выполняемые в отношении всех видов фундаментов:  ежедневные осмотры, заделка и герметизация швов, очистка приямков подвалов от мусора, мелкий ремонт (штукатурка,покраска)</t>
  </si>
  <si>
    <t>Работы, выполняемые в целях надлежащего содержания крыш многоквартирных домов, рулонная кровля: периодические осмотры, мелкий ремонт, очистка от сезонного мусора.</t>
  </si>
  <si>
    <t>Работы, выполняемые в целях надлежащего содержания фасадов многоквартирных домов: осмотр и мелкий ремонт, промывка от атмосферных загрязнений не выше 1-го этажа.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</si>
  <si>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 сдвижка и подметание снега тракторной техникой, уборка снега на газоны вручную и с применением средств малой механизации, обработка наледей противогололедными реагентами, вывоз снега (при необходимости)</t>
  </si>
  <si>
    <t>Работы по обеспечению требований пожарной безопасности - осмотры и обеспечение работоспособного состояния пожарных лестниц, лазов,  систем аварийного освещения, пожаротушения, сигнализации, противопожарного водоснабжения, средств противопожарной защиты.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</si>
</sst>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&quot;р.&quot;;[Red]#,##0.00&quot;р.&quot;"/>
    <numFmt numFmtId="165" formatCode="0.00;[Red]0.00"/>
    <numFmt numFmtId="166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9C6500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43" fontId="13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0" xfId="0" applyNumberFormat="1" applyAlignment="1">
      <alignment horizontal="center"/>
    </xf>
    <xf numFmtId="0" fontId="0" fillId="0" borderId="0" xfId="0"/>
    <xf numFmtId="0" fontId="6" fillId="0" borderId="1" xfId="0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/>
    </xf>
    <xf numFmtId="0" fontId="0" fillId="7" borderId="0" xfId="0" applyNumberFormat="1" applyFill="1" applyAlignment="1">
      <alignment horizontal="center"/>
    </xf>
    <xf numFmtId="0" fontId="0" fillId="7" borderId="0" xfId="0" applyFill="1"/>
    <xf numFmtId="0" fontId="17" fillId="7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22" fillId="0" borderId="19" xfId="0" applyFont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/>
    </xf>
    <xf numFmtId="0" fontId="22" fillId="0" borderId="1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4" xfId="0" applyFont="1" applyBorder="1"/>
    <xf numFmtId="0" fontId="15" fillId="0" borderId="0" xfId="0" applyFont="1" applyAlignment="1">
      <alignment horizontal="center"/>
    </xf>
    <xf numFmtId="164" fontId="25" fillId="4" borderId="1" xfId="1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2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vertical="top" wrapText="1"/>
    </xf>
    <xf numFmtId="2" fontId="0" fillId="0" borderId="0" xfId="0" applyNumberFormat="1" applyAlignment="1">
      <alignment horizontal="center"/>
    </xf>
    <xf numFmtId="2" fontId="6" fillId="2" borderId="1" xfId="0" applyNumberFormat="1" applyFont="1" applyFill="1" applyBorder="1"/>
    <xf numFmtId="2" fontId="6" fillId="2" borderId="0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15" fillId="7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5" fillId="7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2" borderId="1" xfId="0" applyNumberFormat="1" applyFont="1" applyFill="1" applyBorder="1"/>
    <xf numFmtId="0" fontId="0" fillId="0" borderId="12" xfId="0" applyFont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0" fontId="16" fillId="7" borderId="7" xfId="0" applyFont="1" applyFill="1" applyBorder="1" applyAlignment="1">
      <alignment horizontal="left" vertical="center" wrapText="1"/>
    </xf>
    <xf numFmtId="0" fontId="27" fillId="7" borderId="7" xfId="0" applyFont="1" applyFill="1" applyBorder="1" applyAlignment="1">
      <alignment horizontal="left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center" vertical="center" wrapText="1"/>
    </xf>
    <xf numFmtId="2" fontId="29" fillId="4" borderId="1" xfId="1" applyNumberFormat="1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65" fontId="25" fillId="4" borderId="1" xfId="1" applyNumberFormat="1" applyFont="1" applyBorder="1" applyAlignment="1">
      <alignment horizontal="center" vertical="center" wrapText="1"/>
    </xf>
    <xf numFmtId="165" fontId="21" fillId="6" borderId="1" xfId="1" applyNumberFormat="1" applyFont="1" applyFill="1" applyBorder="1" applyAlignment="1">
      <alignment horizontal="center" vertical="center" wrapText="1"/>
    </xf>
    <xf numFmtId="2" fontId="25" fillId="4" borderId="1" xfId="1" applyNumberFormat="1" applyFont="1" applyBorder="1" applyAlignment="1">
      <alignment horizontal="center" vertical="center" wrapText="1"/>
    </xf>
    <xf numFmtId="4" fontId="16" fillId="7" borderId="7" xfId="0" applyNumberFormat="1" applyFont="1" applyFill="1" applyBorder="1" applyAlignment="1">
      <alignment horizontal="center" vertical="center" wrapText="1"/>
    </xf>
    <xf numFmtId="4" fontId="6" fillId="7" borderId="7" xfId="0" applyNumberFormat="1" applyFont="1" applyFill="1" applyBorder="1" applyAlignment="1">
      <alignment horizontal="center"/>
    </xf>
    <xf numFmtId="4" fontId="6" fillId="7" borderId="8" xfId="0" applyNumberFormat="1" applyFont="1" applyFill="1" applyBorder="1" applyAlignment="1">
      <alignment horizontal="center"/>
    </xf>
    <xf numFmtId="4" fontId="16" fillId="7" borderId="12" xfId="0" applyNumberFormat="1" applyFont="1" applyFill="1" applyBorder="1" applyAlignment="1">
      <alignment horizontal="center" vertical="center" wrapText="1"/>
    </xf>
    <xf numFmtId="4" fontId="6" fillId="7" borderId="12" xfId="0" applyNumberFormat="1" applyFont="1" applyFill="1" applyBorder="1" applyAlignment="1">
      <alignment horizontal="center"/>
    </xf>
    <xf numFmtId="4" fontId="0" fillId="7" borderId="11" xfId="0" applyNumberFormat="1" applyFill="1" applyBorder="1"/>
    <xf numFmtId="4" fontId="0" fillId="7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Border="1" applyAlignment="1">
      <alignment horizontal="right" vertical="center"/>
    </xf>
    <xf numFmtId="4" fontId="0" fillId="2" borderId="12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4" fontId="0" fillId="0" borderId="1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3" fontId="8" fillId="0" borderId="22" xfId="2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5" fillId="7" borderId="1" xfId="0" applyFont="1" applyFill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wrapText="1"/>
    </xf>
    <xf numFmtId="0" fontId="23" fillId="7" borderId="7" xfId="0" applyFont="1" applyFill="1" applyBorder="1" applyAlignment="1">
      <alignment vertical="center" wrapText="1"/>
    </xf>
    <xf numFmtId="0" fontId="23" fillId="7" borderId="12" xfId="0" applyFont="1" applyFill="1" applyBorder="1" applyAlignment="1">
      <alignment vertical="center" wrapText="1"/>
    </xf>
    <xf numFmtId="2" fontId="0" fillId="0" borderId="0" xfId="0" applyNumberFormat="1"/>
    <xf numFmtId="2" fontId="15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30" fillId="0" borderId="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4" fillId="7" borderId="1" xfId="0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7" borderId="1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43" fontId="3" fillId="0" borderId="20" xfId="2" applyFont="1" applyBorder="1" applyAlignment="1">
      <alignment horizontal="right" vertical="center"/>
    </xf>
    <xf numFmtId="43" fontId="3" fillId="0" borderId="6" xfId="2" applyFont="1" applyBorder="1" applyAlignment="1">
      <alignment horizontal="right" vertical="center"/>
    </xf>
    <xf numFmtId="43" fontId="3" fillId="0" borderId="8" xfId="2" applyFont="1" applyBorder="1" applyAlignment="1">
      <alignment horizontal="right" vertical="center"/>
    </xf>
    <xf numFmtId="43" fontId="3" fillId="0" borderId="21" xfId="2" applyFont="1" applyBorder="1" applyAlignment="1">
      <alignment horizontal="right" vertical="center"/>
    </xf>
    <xf numFmtId="43" fontId="3" fillId="0" borderId="10" xfId="2" applyFont="1" applyBorder="1" applyAlignment="1">
      <alignment horizontal="right" vertical="center"/>
    </xf>
    <xf numFmtId="43" fontId="3" fillId="0" borderId="11" xfId="2" applyFont="1" applyBorder="1" applyAlignment="1">
      <alignment horizontal="right" vertical="center"/>
    </xf>
    <xf numFmtId="0" fontId="23" fillId="7" borderId="5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</cellXfs>
  <cellStyles count="3">
    <cellStyle name="Нейтральный" xfId="1" builtinId="2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176428.selcdn.ru/Users/roskvartal/Downloads/&#1069;&#1082;&#1089;&#1087;&#1086;&#1088;&#1090;%20&#1087;&#1077;&#1088;&#1077;&#1095;&#1085;&#1103;%20&#1088;&#1072;&#1073;&#1086;&#1090;%20&#1086;&#1090;%2030.09.2016%2014-12_&#1056;&#1077;&#1079;&#1091;&#1083;&#1100;&#1090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работ и услуг"/>
      <sheetName val="ОпцииПеречня"/>
      <sheetName val="СпрРабУсл"/>
      <sheetName val="conf"/>
    </sheetNames>
    <sheetDataSet>
      <sheetData sheetId="0"/>
      <sheetData sheetId="1"/>
      <sheetData sheetId="2">
        <row r="1">
          <cell r="A1" t="str">
            <v>Услуга по управлению</v>
          </cell>
        </row>
        <row r="2">
          <cell r="A2" t="str">
            <v>Мытье лестничных площадок и маршей выше второго этажа  в доме с  лифтом и мусоропроводом</v>
          </cell>
        </row>
        <row r="3">
          <cell r="A3" t="str">
            <v>Мытье лестничных площадок и маршей нижних двух этажей в доме с  лифтом и мусоропроводом</v>
          </cell>
        </row>
        <row r="4">
          <cell r="A4" t="str">
            <v>Уборка загрузочных клапанов мусоропроводов</v>
          </cell>
        </row>
        <row r="5">
          <cell r="A5" t="str">
            <v>Мытье окон</v>
          </cell>
        </row>
        <row r="6">
          <cell r="A6" t="str">
            <v>Мытье пола кабины лифта</v>
          </cell>
        </row>
        <row r="7">
          <cell r="A7" t="str">
            <v>Влажная протирка дверных коробок, полотен дверей, доводчиков, дверных ручек;</v>
          </cell>
        </row>
        <row r="8">
          <cell r="A8" t="str">
            <v xml:space="preserve">Осмотр мест общего пользования и подвальных помещений </v>
          </cell>
        </row>
        <row r="9">
          <cell r="A9" t="str">
            <v>Влажная протирка стен, дверей кабины лифта</v>
          </cell>
        </row>
        <row r="10">
          <cell r="A10" t="str">
            <v>Организация накопления и вывоз твердых бытовых отходов</v>
          </cell>
        </row>
        <row r="11">
          <cell r="A11" t="str">
            <v xml:space="preserve">Техническое обслуживание инженерных сетей входящих в состав общего имущества многоквартирных  жилых домов </v>
          </cell>
        </row>
        <row r="12">
          <cell r="A12" t="str">
            <v>Содержание, техническое обслуживание и ремонт лифтов</v>
          </cell>
        </row>
        <row r="13">
          <cell r="A13" t="str">
            <v>Техническое обслуживание внутридомового газового оборудования</v>
          </cell>
        </row>
        <row r="14">
          <cell r="A14" t="str">
            <v>Проверка дымоходов и вентканалов</v>
          </cell>
        </row>
        <row r="15">
          <cell r="A15" t="str">
            <v>Уборка  мусороприемных камер</v>
          </cell>
        </row>
        <row r="16">
          <cell r="A16" t="str">
            <v>Текущий ремонт: Общестроительные работы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2" workbookViewId="0">
      <selection activeCell="L5" sqref="L5"/>
    </sheetView>
  </sheetViews>
  <sheetFormatPr defaultRowHeight="15" x14ac:dyDescent="0.25"/>
  <cols>
    <col min="1" max="1" width="4.5703125" style="72" customWidth="1"/>
    <col min="2" max="2" width="60" customWidth="1"/>
    <col min="3" max="3" width="14.42578125" customWidth="1"/>
    <col min="4" max="4" width="12.28515625" style="25" customWidth="1"/>
    <col min="5" max="5" width="14.85546875" style="44" customWidth="1"/>
    <col min="6" max="6" width="10.5703125" style="47" customWidth="1"/>
    <col min="7" max="7" width="12.140625" style="1" customWidth="1"/>
    <col min="8" max="8" width="12.5703125" style="1" customWidth="1"/>
    <col min="9" max="9" width="15.85546875" style="57" customWidth="1"/>
    <col min="10" max="10" width="16" style="1" hidden="1" customWidth="1"/>
  </cols>
  <sheetData>
    <row r="1" spans="1:12" hidden="1" x14ac:dyDescent="0.25"/>
    <row r="2" spans="1:12" ht="49.5" customHeight="1" x14ac:dyDescent="0.25">
      <c r="G2" s="147" t="s">
        <v>9</v>
      </c>
      <c r="H2" s="148"/>
      <c r="I2" s="102">
        <v>2125.5</v>
      </c>
      <c r="J2" s="8"/>
    </row>
    <row r="3" spans="1:12" ht="23.25" customHeight="1" x14ac:dyDescent="0.35">
      <c r="B3" s="151"/>
      <c r="C3" s="152"/>
      <c r="D3" s="152"/>
      <c r="E3" s="51"/>
      <c r="G3" s="149" t="s">
        <v>8</v>
      </c>
      <c r="H3" s="150"/>
      <c r="I3" s="107">
        <f>I24+I40+I54+I62</f>
        <v>45.06</v>
      </c>
      <c r="J3" s="7"/>
      <c r="L3" s="111"/>
    </row>
    <row r="4" spans="1:12" ht="34.5" customHeight="1" x14ac:dyDescent="0.25">
      <c r="A4" s="153" t="s">
        <v>43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2" ht="35.1" customHeight="1" x14ac:dyDescent="0.25">
      <c r="A5" s="127" t="s">
        <v>2</v>
      </c>
      <c r="B5" s="128"/>
      <c r="C5" s="84" t="s">
        <v>6</v>
      </c>
      <c r="D5" s="84" t="s">
        <v>5</v>
      </c>
      <c r="E5" s="84" t="s">
        <v>10</v>
      </c>
      <c r="F5" s="48" t="s">
        <v>4</v>
      </c>
      <c r="G5" s="85" t="s">
        <v>1</v>
      </c>
      <c r="H5" s="86" t="s">
        <v>0</v>
      </c>
      <c r="I5" s="87" t="s">
        <v>3</v>
      </c>
    </row>
    <row r="6" spans="1:12" ht="26.25" x14ac:dyDescent="0.25">
      <c r="A6" s="17" t="s">
        <v>17</v>
      </c>
      <c r="B6" s="9" t="s">
        <v>16</v>
      </c>
      <c r="C6" s="10"/>
      <c r="D6" s="10"/>
      <c r="E6" s="10"/>
      <c r="F6" s="12"/>
      <c r="G6" s="3"/>
      <c r="H6" s="54"/>
      <c r="I6" s="58"/>
      <c r="J6" s="4">
        <v>943440</v>
      </c>
    </row>
    <row r="7" spans="1:12" s="21" customFormat="1" ht="42" customHeight="1" x14ac:dyDescent="0.25">
      <c r="A7" s="70">
        <v>1</v>
      </c>
      <c r="B7" s="22" t="s">
        <v>50</v>
      </c>
      <c r="C7" s="28" t="s">
        <v>7</v>
      </c>
      <c r="D7" s="39" t="s">
        <v>37</v>
      </c>
      <c r="E7" s="106"/>
      <c r="F7" s="62">
        <v>0.28999999999999998</v>
      </c>
      <c r="G7" s="101">
        <f>$I$2</f>
        <v>2125.5</v>
      </c>
      <c r="H7" s="103">
        <v>12</v>
      </c>
      <c r="I7" s="97">
        <f>F7*G7*H7</f>
        <v>7396.74</v>
      </c>
      <c r="J7" s="20">
        <v>943440</v>
      </c>
    </row>
    <row r="8" spans="1:12" s="5" customFormat="1" ht="42" hidden="1" customHeight="1" x14ac:dyDescent="0.25">
      <c r="A8" s="11">
        <f>A7+1</f>
        <v>2</v>
      </c>
      <c r="B8" s="23" t="s">
        <v>49</v>
      </c>
      <c r="C8" s="70" t="s">
        <v>32</v>
      </c>
      <c r="D8" s="11" t="s">
        <v>32</v>
      </c>
      <c r="E8" s="71" t="s">
        <v>32</v>
      </c>
      <c r="F8" s="75" t="s">
        <v>32</v>
      </c>
      <c r="G8" s="100" t="s">
        <v>32</v>
      </c>
      <c r="H8" s="75" t="s">
        <v>32</v>
      </c>
      <c r="I8" s="76" t="s">
        <v>32</v>
      </c>
      <c r="J8" s="4"/>
    </row>
    <row r="9" spans="1:12" s="21" customFormat="1" ht="26.25" hidden="1" x14ac:dyDescent="0.25">
      <c r="A9" s="11">
        <f>A8+1</f>
        <v>3</v>
      </c>
      <c r="B9" s="18" t="s">
        <v>20</v>
      </c>
      <c r="C9" s="70" t="s">
        <v>32</v>
      </c>
      <c r="D9" s="11" t="s">
        <v>32</v>
      </c>
      <c r="E9" s="71" t="s">
        <v>32</v>
      </c>
      <c r="F9" s="75" t="s">
        <v>32</v>
      </c>
      <c r="G9" s="100" t="s">
        <v>32</v>
      </c>
      <c r="H9" s="75" t="s">
        <v>32</v>
      </c>
      <c r="I9" s="76" t="s">
        <v>32</v>
      </c>
      <c r="J9" s="20"/>
    </row>
    <row r="10" spans="1:12" s="21" customFormat="1" ht="25.5" hidden="1" x14ac:dyDescent="0.25">
      <c r="A10" s="11">
        <f>A9+1</f>
        <v>4</v>
      </c>
      <c r="B10" s="22" t="s">
        <v>21</v>
      </c>
      <c r="C10" s="70" t="s">
        <v>32</v>
      </c>
      <c r="D10" s="11" t="s">
        <v>32</v>
      </c>
      <c r="E10" s="71" t="s">
        <v>32</v>
      </c>
      <c r="F10" s="75" t="s">
        <v>32</v>
      </c>
      <c r="G10" s="100" t="s">
        <v>32</v>
      </c>
      <c r="H10" s="75" t="s">
        <v>32</v>
      </c>
      <c r="I10" s="76" t="s">
        <v>32</v>
      </c>
      <c r="J10" s="20"/>
    </row>
    <row r="11" spans="1:12" s="21" customFormat="1" ht="24.95" hidden="1" customHeight="1" x14ac:dyDescent="0.25">
      <c r="A11" s="11">
        <v>5</v>
      </c>
      <c r="B11" s="22" t="s">
        <v>38</v>
      </c>
      <c r="C11" s="70" t="s">
        <v>32</v>
      </c>
      <c r="D11" s="11" t="s">
        <v>32</v>
      </c>
      <c r="E11" s="71" t="s">
        <v>32</v>
      </c>
      <c r="F11" s="75" t="s">
        <v>32</v>
      </c>
      <c r="G11" s="100" t="s">
        <v>32</v>
      </c>
      <c r="H11" s="75" t="s">
        <v>32</v>
      </c>
      <c r="I11" s="76" t="s">
        <v>32</v>
      </c>
      <c r="J11" s="20"/>
    </row>
    <row r="12" spans="1:12" s="21" customFormat="1" ht="25.5" hidden="1" x14ac:dyDescent="0.25">
      <c r="A12" s="11">
        <v>6</v>
      </c>
      <c r="B12" s="22" t="s">
        <v>22</v>
      </c>
      <c r="C12" s="70" t="s">
        <v>32</v>
      </c>
      <c r="D12" s="11" t="s">
        <v>32</v>
      </c>
      <c r="E12" s="71" t="s">
        <v>32</v>
      </c>
      <c r="F12" s="75" t="s">
        <v>32</v>
      </c>
      <c r="G12" s="100" t="s">
        <v>32</v>
      </c>
      <c r="H12" s="75" t="s">
        <v>32</v>
      </c>
      <c r="I12" s="76" t="s">
        <v>32</v>
      </c>
      <c r="J12" s="20"/>
    </row>
    <row r="13" spans="1:12" s="21" customFormat="1" ht="39.75" customHeight="1" x14ac:dyDescent="0.25">
      <c r="A13" s="11">
        <f>A12+1</f>
        <v>7</v>
      </c>
      <c r="B13" s="22" t="s">
        <v>51</v>
      </c>
      <c r="C13" s="19" t="s">
        <v>7</v>
      </c>
      <c r="D13" s="39" t="s">
        <v>37</v>
      </c>
      <c r="E13" s="63"/>
      <c r="F13" s="62">
        <v>0.1</v>
      </c>
      <c r="G13" s="101">
        <f>$I$2</f>
        <v>2125.5</v>
      </c>
      <c r="H13" s="103">
        <v>12</v>
      </c>
      <c r="I13" s="97">
        <f>F13*G13*H13</f>
        <v>2550.6000000000004</v>
      </c>
      <c r="J13" s="20"/>
    </row>
    <row r="14" spans="1:12" s="21" customFormat="1" ht="24.95" hidden="1" customHeight="1" x14ac:dyDescent="0.25">
      <c r="A14" s="11">
        <v>8</v>
      </c>
      <c r="B14" s="22" t="s">
        <v>25</v>
      </c>
      <c r="C14" s="70" t="s">
        <v>32</v>
      </c>
      <c r="D14" s="11" t="s">
        <v>32</v>
      </c>
      <c r="E14" s="71" t="s">
        <v>32</v>
      </c>
      <c r="F14" s="75" t="s">
        <v>32</v>
      </c>
      <c r="G14" s="100" t="s">
        <v>32</v>
      </c>
      <c r="H14" s="75" t="s">
        <v>32</v>
      </c>
      <c r="I14" s="76" t="s">
        <v>32</v>
      </c>
      <c r="J14" s="20"/>
    </row>
    <row r="15" spans="1:12" s="21" customFormat="1" ht="39.75" customHeight="1" thickBot="1" x14ac:dyDescent="0.3">
      <c r="A15" s="11">
        <v>9</v>
      </c>
      <c r="B15" s="22" t="s">
        <v>52</v>
      </c>
      <c r="C15" s="19" t="s">
        <v>7</v>
      </c>
      <c r="D15" s="39" t="s">
        <v>37</v>
      </c>
      <c r="E15" s="63"/>
      <c r="F15" s="62">
        <v>0.75</v>
      </c>
      <c r="G15" s="101">
        <f>$I$2</f>
        <v>2125.5</v>
      </c>
      <c r="H15" s="103">
        <v>12</v>
      </c>
      <c r="I15" s="97">
        <f>F15*G15*H15</f>
        <v>19129.5</v>
      </c>
      <c r="J15" s="20"/>
    </row>
    <row r="16" spans="1:12" s="21" customFormat="1" ht="24.95" hidden="1" customHeight="1" x14ac:dyDescent="0.25">
      <c r="A16" s="11">
        <v>10</v>
      </c>
      <c r="B16" s="18" t="s">
        <v>23</v>
      </c>
      <c r="C16" s="70" t="s">
        <v>32</v>
      </c>
      <c r="D16" s="11" t="s">
        <v>32</v>
      </c>
      <c r="E16" s="71" t="s">
        <v>32</v>
      </c>
      <c r="F16" s="75" t="s">
        <v>32</v>
      </c>
      <c r="G16" s="100" t="s">
        <v>32</v>
      </c>
      <c r="H16" s="75" t="s">
        <v>32</v>
      </c>
      <c r="I16" s="76" t="s">
        <v>32</v>
      </c>
      <c r="J16" s="20"/>
    </row>
    <row r="17" spans="1:10" s="21" customFormat="1" ht="77.25" hidden="1" customHeight="1" x14ac:dyDescent="0.25">
      <c r="A17" s="11">
        <v>11</v>
      </c>
      <c r="B17" s="68" t="s">
        <v>26</v>
      </c>
      <c r="C17" s="70" t="s">
        <v>32</v>
      </c>
      <c r="D17" s="11" t="s">
        <v>32</v>
      </c>
      <c r="E17" s="71" t="s">
        <v>32</v>
      </c>
      <c r="F17" s="75" t="s">
        <v>32</v>
      </c>
      <c r="G17" s="100" t="s">
        <v>32</v>
      </c>
      <c r="H17" s="75" t="s">
        <v>32</v>
      </c>
      <c r="I17" s="76" t="s">
        <v>32</v>
      </c>
      <c r="J17" s="20"/>
    </row>
    <row r="18" spans="1:10" s="21" customFormat="1" ht="38.25" hidden="1" customHeight="1" x14ac:dyDescent="0.25">
      <c r="A18" s="11">
        <v>12</v>
      </c>
      <c r="B18" s="69" t="s">
        <v>27</v>
      </c>
      <c r="C18" s="70" t="s">
        <v>32</v>
      </c>
      <c r="D18" s="11" t="s">
        <v>32</v>
      </c>
      <c r="E18" s="71" t="s">
        <v>32</v>
      </c>
      <c r="F18" s="75" t="s">
        <v>32</v>
      </c>
      <c r="G18" s="100" t="s">
        <v>32</v>
      </c>
      <c r="H18" s="75" t="s">
        <v>32</v>
      </c>
      <c r="I18" s="76" t="s">
        <v>32</v>
      </c>
      <c r="J18" s="20"/>
    </row>
    <row r="19" spans="1:10" s="21" customFormat="1" ht="24.95" hidden="1" customHeight="1" x14ac:dyDescent="0.25">
      <c r="A19" s="11"/>
      <c r="B19" s="56" t="s">
        <v>24</v>
      </c>
      <c r="C19" s="70" t="s">
        <v>32</v>
      </c>
      <c r="D19" s="11" t="s">
        <v>32</v>
      </c>
      <c r="E19" s="71" t="s">
        <v>32</v>
      </c>
      <c r="F19" s="75" t="s">
        <v>32</v>
      </c>
      <c r="G19" s="100" t="s">
        <v>32</v>
      </c>
      <c r="H19" s="75" t="s">
        <v>32</v>
      </c>
      <c r="I19" s="76" t="s">
        <v>32</v>
      </c>
      <c r="J19" s="20"/>
    </row>
    <row r="20" spans="1:10" s="21" customFormat="1" ht="39" hidden="1" customHeight="1" thickBot="1" x14ac:dyDescent="0.3">
      <c r="A20" s="11">
        <v>13</v>
      </c>
      <c r="B20" s="69" t="s">
        <v>28</v>
      </c>
      <c r="C20" s="70" t="s">
        <v>32</v>
      </c>
      <c r="D20" s="11" t="s">
        <v>32</v>
      </c>
      <c r="E20" s="71" t="s">
        <v>32</v>
      </c>
      <c r="F20" s="75" t="s">
        <v>32</v>
      </c>
      <c r="G20" s="100" t="s">
        <v>32</v>
      </c>
      <c r="H20" s="75" t="s">
        <v>32</v>
      </c>
      <c r="I20" s="76" t="s">
        <v>32</v>
      </c>
      <c r="J20" s="20"/>
    </row>
    <row r="21" spans="1:10" s="5" customFormat="1" ht="15.75" thickBot="1" x14ac:dyDescent="0.3">
      <c r="A21" s="73"/>
      <c r="B21" s="139" t="s">
        <v>11</v>
      </c>
      <c r="C21" s="140"/>
      <c r="D21" s="29"/>
      <c r="E21" s="60"/>
      <c r="F21" s="61">
        <f>SUM(F7:F20)</f>
        <v>1.1400000000000001</v>
      </c>
      <c r="G21" s="101">
        <f>$I$2</f>
        <v>2125.5</v>
      </c>
      <c r="H21" s="104">
        <v>12</v>
      </c>
      <c r="I21" s="98">
        <f>SUM(I6:I20)</f>
        <v>29076.84</v>
      </c>
      <c r="J21" s="4"/>
    </row>
    <row r="22" spans="1:10" s="5" customFormat="1" x14ac:dyDescent="0.25">
      <c r="A22" s="73"/>
      <c r="B22" s="141" t="s">
        <v>13</v>
      </c>
      <c r="C22" s="142"/>
      <c r="D22" s="131">
        <f>F21*G21*H21</f>
        <v>29076.840000000004</v>
      </c>
      <c r="E22" s="132"/>
      <c r="F22" s="132"/>
      <c r="G22" s="132"/>
      <c r="H22" s="132"/>
      <c r="I22" s="133"/>
      <c r="J22" s="4"/>
    </row>
    <row r="23" spans="1:10" s="5" customFormat="1" ht="15.75" thickBot="1" x14ac:dyDescent="0.3">
      <c r="A23" s="13"/>
      <c r="B23" s="143"/>
      <c r="C23" s="144"/>
      <c r="D23" s="134"/>
      <c r="E23" s="135"/>
      <c r="F23" s="135"/>
      <c r="G23" s="135"/>
      <c r="H23" s="135"/>
      <c r="I23" s="136"/>
      <c r="J23" s="4"/>
    </row>
    <row r="24" spans="1:10" s="5" customFormat="1" ht="15.75" thickBot="1" x14ac:dyDescent="0.3">
      <c r="A24" s="73"/>
      <c r="B24" s="145" t="s">
        <v>12</v>
      </c>
      <c r="C24" s="146"/>
      <c r="D24" s="37"/>
      <c r="E24" s="26"/>
      <c r="F24" s="46"/>
      <c r="G24" s="6"/>
      <c r="H24" s="54"/>
      <c r="I24" s="74">
        <v>1.1399999999999999</v>
      </c>
      <c r="J24" s="38"/>
    </row>
    <row r="25" spans="1:10" s="5" customFormat="1" x14ac:dyDescent="0.25">
      <c r="A25" s="73"/>
      <c r="B25" s="14"/>
      <c r="C25" s="14"/>
      <c r="D25" s="27"/>
      <c r="E25" s="27"/>
      <c r="F25" s="49"/>
      <c r="G25" s="15"/>
      <c r="H25" s="53"/>
      <c r="I25" s="59"/>
      <c r="J25" s="30"/>
    </row>
    <row r="26" spans="1:10" s="5" customFormat="1" ht="35.1" customHeight="1" x14ac:dyDescent="0.25">
      <c r="A26" s="127" t="s">
        <v>2</v>
      </c>
      <c r="B26" s="128"/>
      <c r="C26" s="84" t="s">
        <v>6</v>
      </c>
      <c r="D26" s="84" t="s">
        <v>5</v>
      </c>
      <c r="E26" s="84" t="s">
        <v>10</v>
      </c>
      <c r="F26" s="48" t="s">
        <v>4</v>
      </c>
      <c r="G26" s="85" t="s">
        <v>1</v>
      </c>
      <c r="H26" s="86" t="s">
        <v>0</v>
      </c>
      <c r="I26" s="87" t="s">
        <v>3</v>
      </c>
      <c r="J26" s="16"/>
    </row>
    <row r="27" spans="1:10" s="5" customFormat="1" ht="39.950000000000003" customHeight="1" x14ac:dyDescent="0.25">
      <c r="A27" s="17" t="s">
        <v>18</v>
      </c>
      <c r="B27" s="55" t="s">
        <v>29</v>
      </c>
      <c r="C27" s="65"/>
      <c r="D27" s="65"/>
      <c r="E27" s="11"/>
      <c r="F27" s="12"/>
      <c r="G27" s="99"/>
      <c r="H27" s="11"/>
      <c r="I27" s="58"/>
      <c r="J27" s="4"/>
    </row>
    <row r="28" spans="1:10" s="5" customFormat="1" ht="24.95" hidden="1" customHeight="1" x14ac:dyDescent="0.25">
      <c r="A28" s="64">
        <v>14</v>
      </c>
      <c r="B28" s="45" t="s">
        <v>30</v>
      </c>
      <c r="C28" s="70" t="s">
        <v>32</v>
      </c>
      <c r="D28" s="11" t="s">
        <v>32</v>
      </c>
      <c r="E28" s="71" t="s">
        <v>32</v>
      </c>
      <c r="F28" s="75" t="s">
        <v>32</v>
      </c>
      <c r="G28" s="100" t="s">
        <v>32</v>
      </c>
      <c r="H28" s="75" t="s">
        <v>32</v>
      </c>
      <c r="I28" s="76" t="s">
        <v>32</v>
      </c>
      <c r="J28" s="4"/>
    </row>
    <row r="29" spans="1:10" s="5" customFormat="1" ht="24.95" hidden="1" customHeight="1" x14ac:dyDescent="0.25">
      <c r="A29" s="64">
        <v>15</v>
      </c>
      <c r="B29" s="67" t="s">
        <v>31</v>
      </c>
      <c r="C29" s="70" t="s">
        <v>32</v>
      </c>
      <c r="D29" s="11" t="s">
        <v>32</v>
      </c>
      <c r="E29" s="71" t="s">
        <v>32</v>
      </c>
      <c r="F29" s="75" t="s">
        <v>32</v>
      </c>
      <c r="G29" s="100" t="s">
        <v>32</v>
      </c>
      <c r="H29" s="75" t="s">
        <v>32</v>
      </c>
      <c r="I29" s="76" t="s">
        <v>32</v>
      </c>
      <c r="J29" s="4"/>
    </row>
    <row r="30" spans="1:10" s="5" customFormat="1" ht="24.95" hidden="1" customHeight="1" x14ac:dyDescent="0.25">
      <c r="A30" s="64">
        <v>16</v>
      </c>
      <c r="B30" s="67" t="s">
        <v>35</v>
      </c>
      <c r="C30" s="70" t="s">
        <v>32</v>
      </c>
      <c r="D30" s="11" t="s">
        <v>32</v>
      </c>
      <c r="E30" s="71" t="s">
        <v>32</v>
      </c>
      <c r="F30" s="75" t="s">
        <v>32</v>
      </c>
      <c r="G30" s="100" t="s">
        <v>32</v>
      </c>
      <c r="H30" s="75" t="s">
        <v>32</v>
      </c>
      <c r="I30" s="96" t="s">
        <v>32</v>
      </c>
      <c r="J30" s="4"/>
    </row>
    <row r="31" spans="1:10" s="5" customFormat="1" ht="24.95" hidden="1" customHeight="1" x14ac:dyDescent="0.25">
      <c r="A31" s="64">
        <v>17</v>
      </c>
      <c r="B31" s="67" t="s">
        <v>36</v>
      </c>
      <c r="C31" s="70" t="s">
        <v>32</v>
      </c>
      <c r="D31" s="11" t="s">
        <v>32</v>
      </c>
      <c r="E31" s="71" t="s">
        <v>32</v>
      </c>
      <c r="F31" s="75" t="s">
        <v>32</v>
      </c>
      <c r="G31" s="100" t="s">
        <v>32</v>
      </c>
      <c r="H31" s="75" t="s">
        <v>32</v>
      </c>
      <c r="I31" s="96" t="s">
        <v>32</v>
      </c>
      <c r="J31" s="4"/>
    </row>
    <row r="32" spans="1:10" s="5" customFormat="1" ht="67.5" customHeight="1" x14ac:dyDescent="0.25">
      <c r="A32" s="64">
        <v>18</v>
      </c>
      <c r="B32" s="67" t="s">
        <v>47</v>
      </c>
      <c r="C32" s="70" t="s">
        <v>7</v>
      </c>
      <c r="D32" s="39" t="s">
        <v>37</v>
      </c>
      <c r="E32" s="70" t="s">
        <v>42</v>
      </c>
      <c r="F32" s="115">
        <v>4.75</v>
      </c>
      <c r="G32" s="101">
        <f>$I$2</f>
        <v>2125.5</v>
      </c>
      <c r="H32" s="75">
        <v>12</v>
      </c>
      <c r="I32" s="94">
        <f>F32*G32*H32</f>
        <v>121153.5</v>
      </c>
      <c r="J32" s="4"/>
    </row>
    <row r="33" spans="1:12" s="156" customFormat="1" ht="81.75" customHeight="1" x14ac:dyDescent="0.25">
      <c r="A33" s="154">
        <v>19</v>
      </c>
      <c r="B33" s="67" t="s">
        <v>48</v>
      </c>
      <c r="C33" s="70" t="s">
        <v>7</v>
      </c>
      <c r="D33" s="39" t="s">
        <v>37</v>
      </c>
      <c r="E33" s="70" t="s">
        <v>42</v>
      </c>
      <c r="F33" s="115">
        <v>4.75</v>
      </c>
      <c r="G33" s="101">
        <f>$I$2</f>
        <v>2125.5</v>
      </c>
      <c r="H33" s="75">
        <v>12</v>
      </c>
      <c r="I33" s="94">
        <f>F33*G33*H33</f>
        <v>121153.5</v>
      </c>
      <c r="J33" s="155"/>
    </row>
    <row r="34" spans="1:12" s="5" customFormat="1" ht="90.75" customHeight="1" thickBot="1" x14ac:dyDescent="0.3">
      <c r="A34" s="64">
        <v>20</v>
      </c>
      <c r="B34" s="67" t="s">
        <v>46</v>
      </c>
      <c r="C34" s="70" t="s">
        <v>7</v>
      </c>
      <c r="D34" s="39" t="s">
        <v>37</v>
      </c>
      <c r="E34" s="70" t="s">
        <v>42</v>
      </c>
      <c r="F34" s="115">
        <v>3.77</v>
      </c>
      <c r="G34" s="101">
        <f>$I$2</f>
        <v>2125.5</v>
      </c>
      <c r="H34" s="75">
        <v>12</v>
      </c>
      <c r="I34" s="94">
        <f>F34*G34*H34</f>
        <v>96157.62</v>
      </c>
      <c r="J34" s="4"/>
    </row>
    <row r="35" spans="1:12" s="5" customFormat="1" ht="24.95" hidden="1" customHeight="1" x14ac:dyDescent="0.25">
      <c r="A35" s="64">
        <v>21</v>
      </c>
      <c r="B35" s="66" t="s">
        <v>33</v>
      </c>
      <c r="C35" s="70" t="s">
        <v>32</v>
      </c>
      <c r="D35" s="11" t="s">
        <v>32</v>
      </c>
      <c r="E35" s="71" t="s">
        <v>32</v>
      </c>
      <c r="F35" s="75" t="s">
        <v>32</v>
      </c>
      <c r="G35" s="100" t="s">
        <v>32</v>
      </c>
      <c r="H35" s="75" t="s">
        <v>32</v>
      </c>
      <c r="I35" s="76" t="s">
        <v>32</v>
      </c>
      <c r="J35" s="4"/>
    </row>
    <row r="36" spans="1:12" s="5" customFormat="1" ht="24.95" hidden="1" customHeight="1" thickBot="1" x14ac:dyDescent="0.3">
      <c r="A36" s="64">
        <v>22</v>
      </c>
      <c r="B36" s="66" t="s">
        <v>34</v>
      </c>
      <c r="C36" s="70" t="s">
        <v>32</v>
      </c>
      <c r="D36" s="11" t="s">
        <v>32</v>
      </c>
      <c r="E36" s="71" t="s">
        <v>32</v>
      </c>
      <c r="F36" s="75" t="s">
        <v>32</v>
      </c>
      <c r="G36" s="100" t="s">
        <v>32</v>
      </c>
      <c r="H36" s="75" t="s">
        <v>32</v>
      </c>
      <c r="I36" s="76" t="s">
        <v>32</v>
      </c>
      <c r="J36" s="4"/>
    </row>
    <row r="37" spans="1:12" s="5" customFormat="1" ht="15.75" thickBot="1" x14ac:dyDescent="0.3">
      <c r="A37" s="73"/>
      <c r="B37" s="139" t="s">
        <v>11</v>
      </c>
      <c r="C37" s="140"/>
      <c r="D37" s="24"/>
      <c r="E37" s="50"/>
      <c r="F37" s="116">
        <f>SUM(F32:F36)</f>
        <v>13.27</v>
      </c>
      <c r="G37" s="101">
        <f>$I$2</f>
        <v>2125.5</v>
      </c>
      <c r="H37" s="75">
        <v>12</v>
      </c>
      <c r="I37" s="94">
        <f>F37*G37*H37</f>
        <v>338464.62</v>
      </c>
      <c r="J37" s="4"/>
    </row>
    <row r="38" spans="1:12" s="5" customFormat="1" x14ac:dyDescent="0.25">
      <c r="A38" s="73"/>
      <c r="B38" s="141" t="s">
        <v>13</v>
      </c>
      <c r="C38" s="142"/>
      <c r="D38" s="121">
        <f>F37*G37*12</f>
        <v>338464.62</v>
      </c>
      <c r="E38" s="122"/>
      <c r="F38" s="122"/>
      <c r="G38" s="122"/>
      <c r="H38" s="122"/>
      <c r="I38" s="123"/>
      <c r="J38" s="4"/>
    </row>
    <row r="39" spans="1:12" s="5" customFormat="1" ht="15.75" thickBot="1" x14ac:dyDescent="0.3">
      <c r="A39" s="13"/>
      <c r="B39" s="143"/>
      <c r="C39" s="144"/>
      <c r="D39" s="124"/>
      <c r="E39" s="125"/>
      <c r="F39" s="125"/>
      <c r="G39" s="125"/>
      <c r="H39" s="125"/>
      <c r="I39" s="126"/>
      <c r="J39" s="42"/>
    </row>
    <row r="40" spans="1:12" s="5" customFormat="1" ht="15.75" thickBot="1" x14ac:dyDescent="0.3">
      <c r="A40" s="73"/>
      <c r="B40" s="145" t="s">
        <v>12</v>
      </c>
      <c r="C40" s="146"/>
      <c r="D40" s="35"/>
      <c r="E40" s="26"/>
      <c r="F40" s="46"/>
      <c r="G40" s="41"/>
      <c r="H40" s="105"/>
      <c r="I40" s="77">
        <v>13.27</v>
      </c>
      <c r="J40" s="43"/>
    </row>
    <row r="41" spans="1:12" s="5" customFormat="1" x14ac:dyDescent="0.25">
      <c r="A41" s="73"/>
      <c r="B41" s="14"/>
      <c r="C41" s="14"/>
      <c r="D41" s="27"/>
      <c r="E41" s="27"/>
      <c r="F41" s="49"/>
      <c r="G41" s="15"/>
      <c r="H41" s="53"/>
      <c r="I41" s="59"/>
      <c r="J41" s="30"/>
    </row>
    <row r="42" spans="1:12" s="5" customFormat="1" ht="35.1" customHeight="1" x14ac:dyDescent="0.25">
      <c r="A42" s="127" t="s">
        <v>2</v>
      </c>
      <c r="B42" s="128"/>
      <c r="C42" s="2" t="s">
        <v>6</v>
      </c>
      <c r="D42" s="2" t="s">
        <v>5</v>
      </c>
      <c r="E42" s="84" t="s">
        <v>10</v>
      </c>
      <c r="F42" s="48" t="s">
        <v>4</v>
      </c>
      <c r="G42" s="85" t="s">
        <v>1</v>
      </c>
      <c r="H42" s="86" t="s">
        <v>0</v>
      </c>
      <c r="I42" s="83" t="s">
        <v>3</v>
      </c>
      <c r="J42" s="30"/>
      <c r="L42" s="111"/>
    </row>
    <row r="43" spans="1:12" s="5" customFormat="1" ht="15" customHeight="1" x14ac:dyDescent="0.25">
      <c r="A43" s="129" t="s">
        <v>14</v>
      </c>
      <c r="B43" s="137" t="s">
        <v>41</v>
      </c>
      <c r="C43" s="109"/>
      <c r="D43" s="78"/>
      <c r="E43" s="79"/>
      <c r="F43" s="80"/>
      <c r="G43" s="88"/>
      <c r="H43" s="89"/>
      <c r="I43" s="90"/>
      <c r="J43" s="53"/>
    </row>
    <row r="44" spans="1:12" s="5" customFormat="1" x14ac:dyDescent="0.25">
      <c r="A44" s="130"/>
      <c r="B44" s="138"/>
      <c r="C44" s="110"/>
      <c r="D44" s="81"/>
      <c r="E44" s="81"/>
      <c r="F44" s="82"/>
      <c r="G44" s="91"/>
      <c r="H44" s="92"/>
      <c r="I44" s="93"/>
      <c r="J44" s="53"/>
    </row>
    <row r="45" spans="1:12" s="5" customFormat="1" ht="51.75" x14ac:dyDescent="0.25">
      <c r="A45" s="11">
        <v>23</v>
      </c>
      <c r="B45" s="108" t="s">
        <v>45</v>
      </c>
      <c r="C45" s="70" t="s">
        <v>7</v>
      </c>
      <c r="D45" s="39" t="s">
        <v>37</v>
      </c>
      <c r="E45" s="70" t="s">
        <v>42</v>
      </c>
      <c r="F45" s="113">
        <v>0.06</v>
      </c>
      <c r="G45" s="101">
        <f t="shared" ref="G45:G51" si="0">$I$2</f>
        <v>2125.5</v>
      </c>
      <c r="H45" s="75">
        <v>12</v>
      </c>
      <c r="I45" s="94">
        <f t="shared" ref="I45:I50" si="1">F45*G45*H45</f>
        <v>1530.3600000000001</v>
      </c>
      <c r="J45" s="31"/>
    </row>
    <row r="46" spans="1:12" s="5" customFormat="1" ht="102.75" customHeight="1" x14ac:dyDescent="0.25">
      <c r="A46" s="11">
        <v>24</v>
      </c>
      <c r="B46" s="23" t="s">
        <v>53</v>
      </c>
      <c r="C46" s="70" t="s">
        <v>7</v>
      </c>
      <c r="D46" s="39" t="s">
        <v>37</v>
      </c>
      <c r="E46" s="70" t="s">
        <v>42</v>
      </c>
      <c r="F46" s="114">
        <v>7.25</v>
      </c>
      <c r="G46" s="101">
        <f t="shared" si="0"/>
        <v>2125.5</v>
      </c>
      <c r="H46" s="75">
        <v>12</v>
      </c>
      <c r="I46" s="94">
        <f t="shared" si="1"/>
        <v>184918.5</v>
      </c>
      <c r="J46" s="4"/>
    </row>
    <row r="47" spans="1:12" s="5" customFormat="1" ht="38.25" x14ac:dyDescent="0.25">
      <c r="A47" s="11">
        <v>25</v>
      </c>
      <c r="B47" s="23" t="s">
        <v>44</v>
      </c>
      <c r="C47" s="70" t="s">
        <v>7</v>
      </c>
      <c r="D47" s="39" t="s">
        <v>37</v>
      </c>
      <c r="E47" s="70" t="s">
        <v>42</v>
      </c>
      <c r="F47" s="114">
        <v>5.95</v>
      </c>
      <c r="G47" s="101">
        <f t="shared" si="0"/>
        <v>2125.5</v>
      </c>
      <c r="H47" s="75">
        <v>12</v>
      </c>
      <c r="I47" s="94">
        <f t="shared" si="1"/>
        <v>151760.70000000001</v>
      </c>
      <c r="J47" s="4"/>
    </row>
    <row r="48" spans="1:12" s="5" customFormat="1" ht="25.5" hidden="1" x14ac:dyDescent="0.25">
      <c r="A48" s="11">
        <v>26</v>
      </c>
      <c r="B48" s="23" t="s">
        <v>40</v>
      </c>
      <c r="C48" s="70" t="s">
        <v>32</v>
      </c>
      <c r="D48" s="117" t="s">
        <v>32</v>
      </c>
      <c r="E48" s="70" t="s">
        <v>32</v>
      </c>
      <c r="F48" s="118" t="s">
        <v>32</v>
      </c>
      <c r="G48" s="119" t="s">
        <v>32</v>
      </c>
      <c r="H48" s="75" t="s">
        <v>32</v>
      </c>
      <c r="I48" s="120" t="s">
        <v>32</v>
      </c>
      <c r="J48" s="4"/>
    </row>
    <row r="49" spans="1:10" s="5" customFormat="1" ht="54" customHeight="1" x14ac:dyDescent="0.25">
      <c r="A49" s="11">
        <v>27</v>
      </c>
      <c r="B49" s="23" t="s">
        <v>54</v>
      </c>
      <c r="C49" s="70" t="s">
        <v>7</v>
      </c>
      <c r="D49" s="39" t="s">
        <v>37</v>
      </c>
      <c r="E49" s="70" t="s">
        <v>42</v>
      </c>
      <c r="F49" s="114">
        <v>1.46</v>
      </c>
      <c r="G49" s="101">
        <f t="shared" si="0"/>
        <v>2125.5</v>
      </c>
      <c r="H49" s="75">
        <v>12</v>
      </c>
      <c r="I49" s="94">
        <f t="shared" si="1"/>
        <v>37238.76</v>
      </c>
      <c r="J49" s="4"/>
    </row>
    <row r="50" spans="1:10" s="5" customFormat="1" ht="39" thickBot="1" x14ac:dyDescent="0.3">
      <c r="A50" s="11">
        <v>28</v>
      </c>
      <c r="B50" s="23" t="s">
        <v>19</v>
      </c>
      <c r="C50" s="70" t="s">
        <v>7</v>
      </c>
      <c r="D50" s="39" t="s">
        <v>37</v>
      </c>
      <c r="E50" s="70" t="s">
        <v>42</v>
      </c>
      <c r="F50" s="114">
        <v>4.9400000000000004</v>
      </c>
      <c r="G50" s="101">
        <f t="shared" si="0"/>
        <v>2125.5</v>
      </c>
      <c r="H50" s="75">
        <v>12</v>
      </c>
      <c r="I50" s="94">
        <f t="shared" si="1"/>
        <v>125999.64000000001</v>
      </c>
      <c r="J50" s="4"/>
    </row>
    <row r="51" spans="1:10" s="5" customFormat="1" ht="15.75" thickBot="1" x14ac:dyDescent="0.3">
      <c r="A51" s="73"/>
      <c r="B51" s="139" t="s">
        <v>11</v>
      </c>
      <c r="C51" s="140"/>
      <c r="D51" s="24"/>
      <c r="E51" s="50"/>
      <c r="F51" s="95">
        <f>SUM(F45:F50)</f>
        <v>19.66</v>
      </c>
      <c r="G51" s="101">
        <f t="shared" si="0"/>
        <v>2125.5</v>
      </c>
      <c r="H51" s="75">
        <v>12</v>
      </c>
      <c r="I51" s="94">
        <f>SUM(I45:I50)</f>
        <v>501447.96</v>
      </c>
      <c r="J51" s="4"/>
    </row>
    <row r="52" spans="1:10" s="5" customFormat="1" x14ac:dyDescent="0.25">
      <c r="A52" s="73"/>
      <c r="B52" s="141" t="s">
        <v>13</v>
      </c>
      <c r="C52" s="142"/>
      <c r="D52" s="121">
        <f>F51*G51*12</f>
        <v>501447.96</v>
      </c>
      <c r="E52" s="122"/>
      <c r="F52" s="122"/>
      <c r="G52" s="122"/>
      <c r="H52" s="122"/>
      <c r="I52" s="123"/>
      <c r="J52" s="4"/>
    </row>
    <row r="53" spans="1:10" s="5" customFormat="1" ht="15.75" thickBot="1" x14ac:dyDescent="0.3">
      <c r="A53" s="13"/>
      <c r="B53" s="143"/>
      <c r="C53" s="144"/>
      <c r="D53" s="124"/>
      <c r="E53" s="125"/>
      <c r="F53" s="125"/>
      <c r="G53" s="125"/>
      <c r="H53" s="125"/>
      <c r="I53" s="126"/>
      <c r="J53" s="4"/>
    </row>
    <row r="54" spans="1:10" s="5" customFormat="1" ht="15.75" thickBot="1" x14ac:dyDescent="0.3">
      <c r="A54" s="73"/>
      <c r="B54" s="145" t="s">
        <v>12</v>
      </c>
      <c r="C54" s="146"/>
      <c r="D54" s="37"/>
      <c r="E54" s="26"/>
      <c r="F54" s="46"/>
      <c r="G54" s="6"/>
      <c r="H54" s="54"/>
      <c r="I54" s="95">
        <f>F51</f>
        <v>19.66</v>
      </c>
      <c r="J54" s="38"/>
    </row>
    <row r="55" spans="1:10" s="5" customFormat="1" x14ac:dyDescent="0.25">
      <c r="A55" s="14"/>
      <c r="B55" s="36"/>
      <c r="C55" s="15"/>
      <c r="D55" s="34"/>
      <c r="E55" s="34"/>
      <c r="F55" s="49"/>
      <c r="G55" s="15"/>
      <c r="H55" s="53"/>
      <c r="I55" s="59"/>
      <c r="J55" s="30"/>
    </row>
    <row r="56" spans="1:10" s="5" customFormat="1" x14ac:dyDescent="0.25">
      <c r="A56" s="14"/>
      <c r="B56" s="36"/>
      <c r="C56" s="15"/>
      <c r="D56" s="34"/>
      <c r="E56" s="34"/>
      <c r="F56" s="49"/>
      <c r="G56" s="15"/>
      <c r="H56" s="53"/>
      <c r="I56" s="59"/>
      <c r="J56" s="30"/>
    </row>
    <row r="57" spans="1:10" s="5" customFormat="1" ht="33" customHeight="1" x14ac:dyDescent="0.25">
      <c r="A57" s="127" t="s">
        <v>2</v>
      </c>
      <c r="B57" s="128"/>
      <c r="C57" s="2" t="s">
        <v>6</v>
      </c>
      <c r="D57" s="2" t="s">
        <v>5</v>
      </c>
      <c r="E57" s="84" t="s">
        <v>10</v>
      </c>
      <c r="F57" s="48" t="s">
        <v>4</v>
      </c>
      <c r="G57" s="85" t="s">
        <v>1</v>
      </c>
      <c r="H57" s="86" t="s">
        <v>0</v>
      </c>
      <c r="I57" s="83" t="s">
        <v>3</v>
      </c>
      <c r="J57" s="30"/>
    </row>
    <row r="58" spans="1:10" s="5" customFormat="1" ht="26.25" customHeight="1" thickBot="1" x14ac:dyDescent="0.3">
      <c r="A58" s="129" t="s">
        <v>15</v>
      </c>
      <c r="B58" s="32" t="s">
        <v>39</v>
      </c>
      <c r="C58" s="70" t="s">
        <v>7</v>
      </c>
      <c r="D58" s="39" t="s">
        <v>37</v>
      </c>
      <c r="E58" s="70" t="s">
        <v>42</v>
      </c>
      <c r="F58" s="112">
        <v>10.99</v>
      </c>
      <c r="G58" s="101">
        <f>$I$2</f>
        <v>2125.5</v>
      </c>
      <c r="H58" s="75">
        <v>12</v>
      </c>
      <c r="I58" s="94">
        <f>F58*G58*H58</f>
        <v>280310.94</v>
      </c>
      <c r="J58" s="40"/>
    </row>
    <row r="59" spans="1:10" s="5" customFormat="1" ht="15.75" customHeight="1" thickBot="1" x14ac:dyDescent="0.3">
      <c r="A59" s="130"/>
      <c r="B59" s="139" t="s">
        <v>11</v>
      </c>
      <c r="C59" s="140"/>
      <c r="D59" s="24"/>
      <c r="E59" s="50"/>
      <c r="F59" s="95">
        <f>SUM(F58)</f>
        <v>10.99</v>
      </c>
      <c r="G59" s="101">
        <f>$I$2</f>
        <v>2125.5</v>
      </c>
      <c r="H59" s="75">
        <v>12</v>
      </c>
      <c r="I59" s="94">
        <f>F59*G59*H59</f>
        <v>280310.94</v>
      </c>
      <c r="J59" s="4"/>
    </row>
    <row r="60" spans="1:10" s="5" customFormat="1" x14ac:dyDescent="0.25">
      <c r="A60" s="73"/>
      <c r="B60" s="141" t="s">
        <v>13</v>
      </c>
      <c r="C60" s="142"/>
      <c r="D60" s="121">
        <f>F59*G59*12</f>
        <v>280310.94</v>
      </c>
      <c r="E60" s="122"/>
      <c r="F60" s="122"/>
      <c r="G60" s="122"/>
      <c r="H60" s="122"/>
      <c r="I60" s="123"/>
      <c r="J60" s="4"/>
    </row>
    <row r="61" spans="1:10" s="5" customFormat="1" ht="15.75" thickBot="1" x14ac:dyDescent="0.3">
      <c r="A61" s="13"/>
      <c r="B61" s="143"/>
      <c r="C61" s="144"/>
      <c r="D61" s="124"/>
      <c r="E61" s="125"/>
      <c r="F61" s="125"/>
      <c r="G61" s="125"/>
      <c r="H61" s="125"/>
      <c r="I61" s="126"/>
      <c r="J61" s="4"/>
    </row>
    <row r="62" spans="1:10" s="5" customFormat="1" ht="15.75" thickBot="1" x14ac:dyDescent="0.3">
      <c r="A62" s="73"/>
      <c r="B62" s="145" t="s">
        <v>12</v>
      </c>
      <c r="C62" s="146"/>
      <c r="D62" s="37"/>
      <c r="E62" s="26"/>
      <c r="F62" s="46"/>
      <c r="G62" s="6"/>
      <c r="H62" s="11"/>
      <c r="I62" s="74">
        <v>10.99</v>
      </c>
      <c r="J62" s="38"/>
    </row>
    <row r="63" spans="1:10" s="5" customFormat="1" x14ac:dyDescent="0.25">
      <c r="A63" s="14"/>
      <c r="B63" s="33"/>
      <c r="C63" s="33"/>
      <c r="D63" s="36"/>
      <c r="E63" s="52"/>
      <c r="F63" s="49"/>
      <c r="G63" s="15"/>
      <c r="H63" s="53"/>
      <c r="I63" s="59"/>
      <c r="J63" s="30"/>
    </row>
  </sheetData>
  <mergeCells count="27">
    <mergeCell ref="B62:C62"/>
    <mergeCell ref="B21:C21"/>
    <mergeCell ref="B24:C24"/>
    <mergeCell ref="B37:C37"/>
    <mergeCell ref="B38:C39"/>
    <mergeCell ref="B40:C40"/>
    <mergeCell ref="B22:C23"/>
    <mergeCell ref="G2:H2"/>
    <mergeCell ref="G3:H3"/>
    <mergeCell ref="B3:D3"/>
    <mergeCell ref="A5:B5"/>
    <mergeCell ref="A4:J4"/>
    <mergeCell ref="D52:I53"/>
    <mergeCell ref="A57:B57"/>
    <mergeCell ref="A58:A59"/>
    <mergeCell ref="D60:I61"/>
    <mergeCell ref="D22:I23"/>
    <mergeCell ref="D38:I39"/>
    <mergeCell ref="A26:B26"/>
    <mergeCell ref="A42:B42"/>
    <mergeCell ref="B43:B44"/>
    <mergeCell ref="A43:A44"/>
    <mergeCell ref="B59:C59"/>
    <mergeCell ref="B60:C61"/>
    <mergeCell ref="B51:C51"/>
    <mergeCell ref="B52:C53"/>
    <mergeCell ref="B54:C54"/>
  </mergeCells>
  <phoneticPr fontId="0" type="noConversion"/>
  <dataValidations count="1">
    <dataValidation type="list" allowBlank="1" showInputMessage="1" showErrorMessage="1" sqref="B27 B63 B45:E50 B43 B55:E56 B6:B16 E7:E20 C6:D20 B58:E58 E27:E31 C28:D31 C32:E36">
      <formula1>Справочник_работ_и_услуг</formula1>
    </dataValidation>
  </dataValidations>
  <pageMargins left="0.25" right="0.25" top="0.75" bottom="0.75" header="0.3" footer="0.3"/>
  <pageSetup paperSize="9" scale="8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2016-10-05T09:35:32Z</cp:lastPrinted>
  <dcterms:created xsi:type="dcterms:W3CDTF">2006-09-16T00:00:00Z</dcterms:created>
  <dcterms:modified xsi:type="dcterms:W3CDTF">2020-12-28T15:06:40Z</dcterms:modified>
</cp:coreProperties>
</file>